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9216" activeTab="0"/>
  </bookViews>
  <sheets>
    <sheet name="Лист3" sheetId="1" r:id="rId1"/>
    <sheet name="Лист1" sheetId="2" r:id="rId2"/>
  </sheets>
  <definedNames>
    <definedName name="_xlnm.Print_Area" localSheetId="0">'Лист3'!$A$1:$N$54</definedName>
  </definedNames>
  <calcPr fullCalcOnLoad="1"/>
</workbook>
</file>

<file path=xl/sharedStrings.xml><?xml version="1.0" encoding="utf-8"?>
<sst xmlns="http://schemas.openxmlformats.org/spreadsheetml/2006/main" count="85" uniqueCount="58">
  <si>
    <t>Объект закупки</t>
  </si>
  <si>
    <t>Основные характеристики объекта закупки</t>
  </si>
  <si>
    <t>Цены поставщиков (исполнителей, подрядчиков), рублей</t>
  </si>
  <si>
    <t>Коэффициент вариации</t>
  </si>
  <si>
    <t>Количество источников ценовой информации</t>
  </si>
  <si>
    <t>Количество</t>
  </si>
  <si>
    <t>№ п/п</t>
  </si>
  <si>
    <t>Ед. изм.</t>
  </si>
  <si>
    <t>* Расчет начальной (максимальной) цены по позиции производится по формуле:</t>
  </si>
  <si>
    <t>где:
 - НМЦК, определяемая методом сопоставимых рыночных цен (анализа рынка);
v - количество (объем) закупаемого товара (работы, услуги);
n - количество значений, используемых в расчете;
i - номер источника ценовой информации;
 - цена единицы товара, работы, услуги, представленная в источнике с номером i, скорректированная с учетом коэффициентов (индексов), применяемых для пересчета цен товаров, работ, услуг с учетом различий в характеристиках товаров, коммерческих и (или) финансовых условий поставок товаров, выполнения работ, оказания услуг.</t>
  </si>
  <si>
    <t>Расчет начальной (максимальной) цены по позиции*</t>
  </si>
  <si>
    <t>Обоснование выбранного метода обоснования начальной (максимальной) цены гражданско-правового договора: метод сопоставимых рыночных цен (анализа рынка) является приоритетным для определения  и обоснования начальной (максимальной) цены гражданско-правового договора</t>
  </si>
  <si>
    <t>** Расчет начальной (максимальной) цены гражданско-правового договора производится путем сложения начальных (максимальных) цен по позициям.</t>
  </si>
  <si>
    <t>ОБОСНОВАНИЕ НАЧАЛЬНОЙ (МАКСИМАЛЬНОЙ) ЦЕНЫ ГРАЖДАНСКО-ПРАВОВОГО ДОГОВОРА</t>
  </si>
  <si>
    <t>Используемый метод определения начальной (максимальной) цены  гражданско-правового договора: метод сопоставления рыночных цен</t>
  </si>
  <si>
    <t>цена за единицу товара, руб</t>
  </si>
  <si>
    <t>"Проведение периодического медицинского осмотра"</t>
  </si>
  <si>
    <t>Дата подготовки обоснования начальной (максимальной) цены гражданско-правового договора: 26.05.2014 г.</t>
  </si>
  <si>
    <t>Профилактический прием (осмотр, консультация) врача - дерматовенеролога</t>
  </si>
  <si>
    <t>чел.</t>
  </si>
  <si>
    <t>Профилактический прием (осмотр, консультация) врача - невропатолога</t>
  </si>
  <si>
    <t>Профилактический прием (осмотр, консультация) врача - оториноларинголога</t>
  </si>
  <si>
    <t>Профилактический прием (осмотр, консультация) врача – терапевта первичный</t>
  </si>
  <si>
    <t>Профилактический прием (осмотр, консультация) врача - профпатолога</t>
  </si>
  <si>
    <t>Прием (осмотр, консультация первичного пациента) врача – стоматолога – терапевта зубного врача</t>
  </si>
  <si>
    <t>Профилактический прием (осмотр, консультация) врача – офтальмолога частичный</t>
  </si>
  <si>
    <t xml:space="preserve">Профилактический прием (осмотр, консультация) врача – гинеколога </t>
  </si>
  <si>
    <t>Общий анализ крови (5 показателей: hb, лейкоциты, соэ, эритроциты, лейкоцитарная формула)</t>
  </si>
  <si>
    <t>Общий анализ мочи</t>
  </si>
  <si>
    <t>Исследование уровня глюкозы крови (авт.)</t>
  </si>
  <si>
    <t>Исследование уровня холестерина в сыворотке крови (авт.)</t>
  </si>
  <si>
    <t>Взятие каппилярной крови на 1-3 исследования</t>
  </si>
  <si>
    <t>Забор крови из периферической вены</t>
  </si>
  <si>
    <t>Определение антител к бледной трепонеме (Treponema pallidum) в нетропонемных тестах (RpR, PMП) качественное и полуколичественное исследование) в сыворотке крови</t>
  </si>
  <si>
    <t>Исследование кала на гельминты</t>
  </si>
  <si>
    <t>Исследование соскоба на энтеробиоз</t>
  </si>
  <si>
    <t>Исследование отделяемого мочеполовых органов на степень чистоты</t>
  </si>
  <si>
    <t>Микроскопическое исследование цитологического препарата (1 стекло)</t>
  </si>
  <si>
    <t>Ультразвуковое исследование молочных желез</t>
  </si>
  <si>
    <t>Биомикроскопия с помощью щелевой лампы</t>
  </si>
  <si>
    <t>Эл. кардиографическое исследование в 12 отведениях (авт)</t>
  </si>
  <si>
    <t>Забор материала для копрологического исследования</t>
  </si>
  <si>
    <t>услуг по проведению</t>
  </si>
  <si>
    <t xml:space="preserve">оказание медицинских  </t>
  </si>
  <si>
    <t>периодического медицинского осмотра</t>
  </si>
  <si>
    <r>
      <rPr>
        <b/>
        <sz val="12"/>
        <rFont val="Times New Roman"/>
        <family val="1"/>
      </rPr>
      <t>Примечание:</t>
    </r>
    <r>
      <rPr>
        <sz val="12"/>
        <rFont val="Times New Roman"/>
        <family val="1"/>
      </rPr>
      <t xml:space="preserve"> дальнейшее исследование рынка невозможно, так как постащики данной услуги находятся на территории Округа. Сбор информации по другим регионам нецелесообразен, поскольку медицинские осмотры проводятся территориально в районах приближенных к месту нахождения учреждения, либо учреждения, предоставляющие данный вид услуг должны выехать в ближайшие пункты прохождения медицинского осмотра. Таким образом, коэффициент вариации остается высоким.</t>
    </r>
  </si>
  <si>
    <t>Запрос на предоставление ценовой информации направлялся пяти потенциальным поставщикам, ценовые предложения получены от четырех потенциальных поставщиков.</t>
  </si>
  <si>
    <t>Иследование цвтоощущения по полихроматическим таблицам</t>
  </si>
  <si>
    <t>Офтальмоскопия прямая</t>
  </si>
  <si>
    <t>Бесконтактная тонометрия</t>
  </si>
  <si>
    <t>Иследование аккомодации</t>
  </si>
  <si>
    <t>Определение рефракции</t>
  </si>
  <si>
    <t>Поставщик №1  Исх 221 от 21.05.2014г. Вх. 01/1380 от 14.05.2014г.</t>
  </si>
  <si>
    <t>Поставщик №2  Исх 218 от 21.05.2014г. Вх 449 от 05.06.2014г.</t>
  </si>
  <si>
    <t>Поставщик №3  Исх 217 от 21.05.2014г. Вх 509 от 25.06.2014г.</t>
  </si>
  <si>
    <t>Поставщик №4  Исх 222 от 21.05.2014г. Вх 1300 от 30.05.2014г.</t>
  </si>
  <si>
    <t>Поставщик №5  Исх 224 от 21.05.2014г. Вх 1266 от09.06.2014г.</t>
  </si>
  <si>
    <t>УТВЕРЖДАЮ:   Директор МБУ ДОД "Детская школа искусств"  ________________ О.А. Гоголева
        М.П.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</si>
</sst>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3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4" fontId="1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4" fillId="0" borderId="11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justify" vertical="top" wrapText="1"/>
    </xf>
    <xf numFmtId="2" fontId="2" fillId="0" borderId="11" xfId="0" applyNumberFormat="1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10" fontId="3" fillId="0" borderId="11" xfId="0" applyNumberFormat="1" applyFont="1" applyBorder="1" applyAlignment="1">
      <alignment horizontal="center" vertical="center" wrapText="1"/>
    </xf>
    <xf numFmtId="2" fontId="0" fillId="0" borderId="11" xfId="0" applyNumberFormat="1" applyBorder="1" applyAlignment="1">
      <alignment/>
    </xf>
    <xf numFmtId="2" fontId="2" fillId="33" borderId="11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justify" vertical="top" wrapText="1"/>
    </xf>
    <xf numFmtId="0" fontId="4" fillId="0" borderId="13" xfId="0" applyFont="1" applyBorder="1" applyAlignment="1">
      <alignment horizontal="justify" vertical="top" wrapText="1"/>
    </xf>
    <xf numFmtId="0" fontId="2" fillId="0" borderId="0" xfId="0" applyFont="1" applyAlignment="1">
      <alignment horizontal="left" vertical="top" wrapText="1"/>
    </xf>
    <xf numFmtId="0" fontId="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right" vertical="center" wrapText="1"/>
    </xf>
    <xf numFmtId="0" fontId="2" fillId="0" borderId="0" xfId="0" applyFont="1" applyAlignment="1">
      <alignment horizontal="left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44</xdr:row>
      <xdr:rowOff>57150</xdr:rowOff>
    </xdr:from>
    <xdr:to>
      <xdr:col>2</xdr:col>
      <xdr:colOff>447675</xdr:colOff>
      <xdr:row>46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16583025"/>
          <a:ext cx="13335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4"/>
  <sheetViews>
    <sheetView tabSelected="1" view="pageBreakPreview" zoomScale="75" zoomScaleSheetLayoutView="75" zoomScalePageLayoutView="0" workbookViewId="0" topLeftCell="A1">
      <selection activeCell="I21" sqref="I21"/>
    </sheetView>
  </sheetViews>
  <sheetFormatPr defaultColWidth="9.140625" defaultRowHeight="12.75"/>
  <cols>
    <col min="1" max="1" width="5.421875" style="0" customWidth="1"/>
    <col min="2" max="2" width="18.28125" style="0" customWidth="1"/>
    <col min="3" max="3" width="6.7109375" style="0" customWidth="1"/>
    <col min="4" max="4" width="12.28125" style="0" customWidth="1"/>
    <col min="5" max="5" width="34.57421875" style="0" customWidth="1"/>
    <col min="6" max="6" width="13.140625" style="0" customWidth="1"/>
    <col min="7" max="7" width="9.8515625" style="0" customWidth="1"/>
    <col min="8" max="8" width="10.00390625" style="0" customWidth="1"/>
    <col min="9" max="9" width="9.421875" style="0" customWidth="1"/>
    <col min="10" max="10" width="10.421875" style="0" customWidth="1"/>
    <col min="11" max="11" width="11.140625" style="0" customWidth="1"/>
    <col min="12" max="12" width="10.421875" style="0" customWidth="1"/>
    <col min="13" max="13" width="12.57421875" style="0" customWidth="1"/>
    <col min="14" max="14" width="19.57421875" style="0" customWidth="1"/>
    <col min="17" max="17" width="10.140625" style="0" bestFit="1" customWidth="1"/>
    <col min="18" max="18" width="16.421875" style="0" customWidth="1"/>
    <col min="19" max="19" width="10.140625" style="0" bestFit="1" customWidth="1"/>
  </cols>
  <sheetData>
    <row r="1" spans="11:14" ht="77.25" customHeight="1">
      <c r="K1" s="25" t="s">
        <v>57</v>
      </c>
      <c r="L1" s="25"/>
      <c r="M1" s="25"/>
      <c r="N1" s="25"/>
    </row>
    <row r="3" spans="1:14" ht="19.5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</row>
    <row r="4" spans="1:14" ht="17.25" customHeight="1">
      <c r="A4" s="35" t="s">
        <v>16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</row>
    <row r="5" spans="1:14" ht="10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5" ht="15">
      <c r="A6" s="36" t="s">
        <v>17</v>
      </c>
      <c r="B6" s="36"/>
      <c r="C6" s="36"/>
      <c r="D6" s="36"/>
      <c r="E6" s="36"/>
      <c r="F6" s="36"/>
      <c r="G6" s="36"/>
      <c r="H6" s="36"/>
      <c r="I6" s="4"/>
      <c r="J6" s="4"/>
      <c r="K6" s="4"/>
      <c r="L6" s="4"/>
      <c r="M6" s="4"/>
      <c r="N6" s="4"/>
      <c r="O6" s="4"/>
    </row>
    <row r="7" spans="1:15" ht="15.75" customHeight="1">
      <c r="A7" s="33" t="s">
        <v>14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5"/>
    </row>
    <row r="8" spans="1:15" ht="33" customHeight="1">
      <c r="A8" s="25" t="s">
        <v>11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5"/>
    </row>
    <row r="9" spans="1:15" ht="15">
      <c r="A9" s="33" t="s">
        <v>46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5"/>
    </row>
    <row r="10" ht="13.5" thickBot="1"/>
    <row r="11" spans="1:14" s="9" customFormat="1" ht="30" customHeight="1" thickBot="1">
      <c r="A11" s="27" t="s">
        <v>6</v>
      </c>
      <c r="B11" s="27" t="s">
        <v>0</v>
      </c>
      <c r="C11" s="27" t="s">
        <v>7</v>
      </c>
      <c r="D11" s="26" t="s">
        <v>5</v>
      </c>
      <c r="E11" s="26" t="s">
        <v>1</v>
      </c>
      <c r="F11" s="26" t="s">
        <v>4</v>
      </c>
      <c r="G11" s="28" t="s">
        <v>2</v>
      </c>
      <c r="H11" s="28"/>
      <c r="I11" s="28"/>
      <c r="J11" s="28"/>
      <c r="K11" s="28"/>
      <c r="L11" s="26" t="s">
        <v>15</v>
      </c>
      <c r="M11" s="26" t="s">
        <v>3</v>
      </c>
      <c r="N11" s="26" t="s">
        <v>10</v>
      </c>
    </row>
    <row r="12" spans="1:14" s="9" customFormat="1" ht="113.25" customHeight="1" thickBot="1">
      <c r="A12" s="27"/>
      <c r="B12" s="27"/>
      <c r="C12" s="27"/>
      <c r="D12" s="26"/>
      <c r="E12" s="26"/>
      <c r="F12" s="26"/>
      <c r="G12" s="10" t="s">
        <v>52</v>
      </c>
      <c r="H12" s="10" t="s">
        <v>53</v>
      </c>
      <c r="I12" s="10" t="s">
        <v>54</v>
      </c>
      <c r="J12" s="10" t="s">
        <v>55</v>
      </c>
      <c r="K12" s="10" t="s">
        <v>56</v>
      </c>
      <c r="L12" s="26"/>
      <c r="M12" s="26"/>
      <c r="N12" s="26"/>
    </row>
    <row r="13" spans="1:14" s="9" customFormat="1" ht="15.75" thickBot="1">
      <c r="A13" s="7">
        <v>1</v>
      </c>
      <c r="B13" s="22">
        <v>2</v>
      </c>
      <c r="C13" s="7">
        <v>3</v>
      </c>
      <c r="D13" s="11">
        <v>4</v>
      </c>
      <c r="E13" s="7">
        <v>5</v>
      </c>
      <c r="F13" s="11">
        <v>6</v>
      </c>
      <c r="G13" s="7">
        <v>7</v>
      </c>
      <c r="H13" s="11">
        <v>8</v>
      </c>
      <c r="I13" s="7">
        <v>9</v>
      </c>
      <c r="J13" s="11">
        <v>10</v>
      </c>
      <c r="K13" s="7">
        <v>11</v>
      </c>
      <c r="L13" s="7">
        <v>12</v>
      </c>
      <c r="M13" s="11">
        <v>13</v>
      </c>
      <c r="N13" s="7">
        <v>14</v>
      </c>
    </row>
    <row r="14" spans="1:14" s="9" customFormat="1" ht="48" customHeight="1" thickBot="1">
      <c r="A14" s="20">
        <v>1</v>
      </c>
      <c r="B14" s="18" t="s">
        <v>43</v>
      </c>
      <c r="C14" s="21" t="s">
        <v>19</v>
      </c>
      <c r="D14" s="8">
        <v>55</v>
      </c>
      <c r="E14" s="12" t="s">
        <v>18</v>
      </c>
      <c r="F14" s="11">
        <v>3</v>
      </c>
      <c r="G14" s="13">
        <v>264</v>
      </c>
      <c r="H14" s="14">
        <v>252</v>
      </c>
      <c r="I14" s="17">
        <v>139</v>
      </c>
      <c r="J14" s="14">
        <v>0</v>
      </c>
      <c r="K14" s="13">
        <v>0</v>
      </c>
      <c r="L14" s="13">
        <f>AVERAGE(G14:I14)</f>
        <v>218.33333333333334</v>
      </c>
      <c r="M14" s="15">
        <f>STDEVA(G14:J14)/(SUM(G14:J14)/COUNTIF(G14:J14,"&gt;0"))</f>
        <v>0.56259956289193</v>
      </c>
      <c r="N14" s="13">
        <f>L14*D14</f>
        <v>12008.333333333334</v>
      </c>
    </row>
    <row r="15" spans="1:14" s="9" customFormat="1" ht="31.5" customHeight="1" thickBot="1">
      <c r="A15" s="20">
        <v>2</v>
      </c>
      <c r="B15" s="19" t="s">
        <v>42</v>
      </c>
      <c r="C15" s="21" t="s">
        <v>19</v>
      </c>
      <c r="D15" s="8">
        <v>1</v>
      </c>
      <c r="E15" s="12" t="s">
        <v>20</v>
      </c>
      <c r="F15" s="11">
        <v>3</v>
      </c>
      <c r="G15" s="13">
        <v>384</v>
      </c>
      <c r="H15" s="14">
        <v>254</v>
      </c>
      <c r="I15" s="13">
        <v>0</v>
      </c>
      <c r="J15" s="14">
        <v>0</v>
      </c>
      <c r="K15" s="13">
        <v>0</v>
      </c>
      <c r="L15" s="13">
        <f>AVERAGE(G15:I15)</f>
        <v>212.66666666666666</v>
      </c>
      <c r="M15" s="15">
        <f aca="true" t="shared" si="0" ref="M15:M41">STDEVA(G15:J15)/(SUM(G15:J15)/COUNTIF(G15:J15,"&gt;0"))</f>
        <v>0.600843214712287</v>
      </c>
      <c r="N15" s="13">
        <f aca="true" t="shared" si="1" ref="N15:N41">L15*D15</f>
        <v>212.66666666666666</v>
      </c>
    </row>
    <row r="16" spans="1:14" s="9" customFormat="1" ht="45.75" customHeight="1" thickBot="1">
      <c r="A16" s="20">
        <v>3</v>
      </c>
      <c r="B16" s="19" t="s">
        <v>44</v>
      </c>
      <c r="C16" s="21" t="s">
        <v>19</v>
      </c>
      <c r="D16" s="8">
        <v>55</v>
      </c>
      <c r="E16" s="12" t="s">
        <v>21</v>
      </c>
      <c r="F16" s="11">
        <v>3</v>
      </c>
      <c r="G16" s="13">
        <v>285</v>
      </c>
      <c r="H16" s="14">
        <v>234</v>
      </c>
      <c r="I16" s="17">
        <v>176</v>
      </c>
      <c r="J16" s="14">
        <v>0</v>
      </c>
      <c r="K16" s="13">
        <v>0</v>
      </c>
      <c r="L16" s="13">
        <f>AVERAGE(G16:I16)</f>
        <v>231.66666666666666</v>
      </c>
      <c r="M16" s="15">
        <f t="shared" si="0"/>
        <v>0.5356737139619813</v>
      </c>
      <c r="N16" s="7">
        <f t="shared" si="1"/>
        <v>12741.666666666666</v>
      </c>
    </row>
    <row r="17" spans="1:14" s="9" customFormat="1" ht="40.5" customHeight="1" thickBot="1">
      <c r="A17" s="20">
        <v>4</v>
      </c>
      <c r="B17" s="24"/>
      <c r="C17" s="21" t="s">
        <v>19</v>
      </c>
      <c r="D17" s="8">
        <v>55</v>
      </c>
      <c r="E17" s="12" t="s">
        <v>22</v>
      </c>
      <c r="F17" s="11">
        <v>3</v>
      </c>
      <c r="G17" s="13">
        <v>475</v>
      </c>
      <c r="H17" s="14">
        <v>359</v>
      </c>
      <c r="I17" s="17">
        <v>142</v>
      </c>
      <c r="J17" s="14">
        <v>0</v>
      </c>
      <c r="K17" s="13">
        <v>0</v>
      </c>
      <c r="L17" s="13">
        <f>AVERAGE(G17:I17)</f>
        <v>325.3333333333333</v>
      </c>
      <c r="M17" s="15">
        <f t="shared" si="0"/>
        <v>0.6557200945381195</v>
      </c>
      <c r="N17" s="7">
        <f t="shared" si="1"/>
        <v>17893.333333333332</v>
      </c>
    </row>
    <row r="18" spans="1:14" s="9" customFormat="1" ht="27" customHeight="1" thickBot="1">
      <c r="A18" s="20">
        <v>5</v>
      </c>
      <c r="B18" s="24"/>
      <c r="C18" s="21" t="s">
        <v>19</v>
      </c>
      <c r="D18" s="8">
        <v>55</v>
      </c>
      <c r="E18" s="12" t="s">
        <v>23</v>
      </c>
      <c r="F18" s="11">
        <v>3</v>
      </c>
      <c r="G18" s="13">
        <v>475</v>
      </c>
      <c r="H18" s="14">
        <v>189</v>
      </c>
      <c r="I18" s="17">
        <v>134</v>
      </c>
      <c r="J18" s="14">
        <v>0</v>
      </c>
      <c r="K18" s="13">
        <v>0</v>
      </c>
      <c r="L18" s="13">
        <f>AVERAGE(G18:I18)</f>
        <v>266</v>
      </c>
      <c r="M18" s="15">
        <f t="shared" si="0"/>
        <v>0.7521960487370161</v>
      </c>
      <c r="N18" s="7">
        <f t="shared" si="1"/>
        <v>14630</v>
      </c>
    </row>
    <row r="19" spans="1:14" s="9" customFormat="1" ht="39" customHeight="1" thickBot="1">
      <c r="A19" s="20">
        <v>6</v>
      </c>
      <c r="B19" s="24"/>
      <c r="C19" s="21" t="s">
        <v>19</v>
      </c>
      <c r="D19" s="8">
        <v>55</v>
      </c>
      <c r="E19" s="12" t="s">
        <v>24</v>
      </c>
      <c r="F19" s="11">
        <v>3</v>
      </c>
      <c r="G19" s="13">
        <v>176</v>
      </c>
      <c r="H19" s="14">
        <v>176</v>
      </c>
      <c r="I19" s="13">
        <v>0</v>
      </c>
      <c r="J19" s="14">
        <v>0</v>
      </c>
      <c r="K19" s="13">
        <v>0</v>
      </c>
      <c r="L19" s="13">
        <f>AVERAGE(G19:I19)</f>
        <v>117.33333333333333</v>
      </c>
      <c r="M19" s="15">
        <f t="shared" si="0"/>
        <v>0.5773502691896257</v>
      </c>
      <c r="N19" s="7">
        <f t="shared" si="1"/>
        <v>6453.333333333333</v>
      </c>
    </row>
    <row r="20" spans="1:14" s="9" customFormat="1" ht="27" customHeight="1" thickBot="1">
      <c r="A20" s="20">
        <v>7</v>
      </c>
      <c r="B20" s="24"/>
      <c r="C20" s="21" t="s">
        <v>19</v>
      </c>
      <c r="D20" s="8">
        <v>1</v>
      </c>
      <c r="E20" s="12" t="s">
        <v>25</v>
      </c>
      <c r="F20" s="11">
        <v>3</v>
      </c>
      <c r="G20" s="13">
        <v>295</v>
      </c>
      <c r="H20" s="14">
        <v>252</v>
      </c>
      <c r="I20" s="13">
        <v>0</v>
      </c>
      <c r="J20" s="14">
        <v>0</v>
      </c>
      <c r="K20" s="13">
        <v>0</v>
      </c>
      <c r="L20" s="13">
        <f>AVERAGE(G20:I20)</f>
        <v>182.33333333333334</v>
      </c>
      <c r="M20" s="15">
        <f t="shared" si="0"/>
        <v>0.5809071222090063</v>
      </c>
      <c r="N20" s="7">
        <f t="shared" si="1"/>
        <v>182.33333333333334</v>
      </c>
    </row>
    <row r="21" spans="1:14" s="9" customFormat="1" ht="27" customHeight="1" thickBot="1">
      <c r="A21" s="20">
        <v>8</v>
      </c>
      <c r="B21" s="24"/>
      <c r="C21" s="21" t="s">
        <v>19</v>
      </c>
      <c r="D21" s="8">
        <v>46</v>
      </c>
      <c r="E21" s="12" t="s">
        <v>26</v>
      </c>
      <c r="F21" s="11">
        <v>3</v>
      </c>
      <c r="G21" s="13">
        <v>426</v>
      </c>
      <c r="H21" s="14">
        <v>406</v>
      </c>
      <c r="I21" s="17">
        <v>224</v>
      </c>
      <c r="J21" s="14">
        <v>0</v>
      </c>
      <c r="K21" s="13">
        <v>0</v>
      </c>
      <c r="L21" s="13">
        <f>AVERAGE(G21:I21)</f>
        <v>352</v>
      </c>
      <c r="M21" s="15">
        <f t="shared" si="0"/>
        <v>0.5627199600543117</v>
      </c>
      <c r="N21" s="7">
        <f t="shared" si="1"/>
        <v>16192</v>
      </c>
    </row>
    <row r="22" spans="1:14" s="9" customFormat="1" ht="40.5" customHeight="1" thickBot="1">
      <c r="A22" s="20">
        <v>9</v>
      </c>
      <c r="B22" s="24"/>
      <c r="C22" s="21" t="s">
        <v>19</v>
      </c>
      <c r="D22" s="8">
        <v>55</v>
      </c>
      <c r="E22" s="12" t="s">
        <v>27</v>
      </c>
      <c r="F22" s="11">
        <v>3</v>
      </c>
      <c r="G22" s="13">
        <v>444</v>
      </c>
      <c r="H22" s="14">
        <v>361</v>
      </c>
      <c r="I22" s="13">
        <v>384</v>
      </c>
      <c r="J22" s="14">
        <v>0</v>
      </c>
      <c r="K22" s="13">
        <v>0</v>
      </c>
      <c r="L22" s="13">
        <f>AVERAGE(G22:I22)</f>
        <v>396.3333333333333</v>
      </c>
      <c r="M22" s="15">
        <f t="shared" si="0"/>
        <v>0.5077338052431228</v>
      </c>
      <c r="N22" s="7">
        <f t="shared" si="1"/>
        <v>21798.333333333332</v>
      </c>
    </row>
    <row r="23" spans="1:14" s="9" customFormat="1" ht="18.75" customHeight="1" thickBot="1">
      <c r="A23" s="20">
        <v>10</v>
      </c>
      <c r="B23" s="24"/>
      <c r="C23" s="21" t="s">
        <v>19</v>
      </c>
      <c r="D23" s="8">
        <v>55</v>
      </c>
      <c r="E23" s="12" t="s">
        <v>28</v>
      </c>
      <c r="F23" s="11">
        <v>3</v>
      </c>
      <c r="G23" s="13">
        <v>164</v>
      </c>
      <c r="H23" s="14">
        <v>153</v>
      </c>
      <c r="I23" s="13">
        <v>132</v>
      </c>
      <c r="J23" s="14">
        <v>0</v>
      </c>
      <c r="K23" s="13">
        <v>0</v>
      </c>
      <c r="L23" s="13">
        <f>AVERAGE(G23:I23)</f>
        <v>149.66666666666666</v>
      </c>
      <c r="M23" s="15">
        <f t="shared" si="0"/>
        <v>0.5078060894368289</v>
      </c>
      <c r="N23" s="7">
        <f t="shared" si="1"/>
        <v>8231.666666666666</v>
      </c>
    </row>
    <row r="24" spans="1:14" s="9" customFormat="1" ht="27" customHeight="1" thickBot="1">
      <c r="A24" s="20">
        <v>11</v>
      </c>
      <c r="B24" s="24"/>
      <c r="C24" s="21" t="s">
        <v>19</v>
      </c>
      <c r="D24" s="8">
        <v>55</v>
      </c>
      <c r="E24" s="12" t="s">
        <v>29</v>
      </c>
      <c r="F24" s="11">
        <v>3</v>
      </c>
      <c r="G24" s="13">
        <v>140</v>
      </c>
      <c r="H24" s="14">
        <v>124</v>
      </c>
      <c r="I24" s="13">
        <v>130</v>
      </c>
      <c r="J24" s="14">
        <v>0</v>
      </c>
      <c r="K24" s="13">
        <v>0</v>
      </c>
      <c r="L24" s="13">
        <f>AVERAGE(G24:I24)</f>
        <v>131.33333333333334</v>
      </c>
      <c r="M24" s="15">
        <f t="shared" si="0"/>
        <v>0.5025188428870283</v>
      </c>
      <c r="N24" s="7">
        <f t="shared" si="1"/>
        <v>7223.333333333334</v>
      </c>
    </row>
    <row r="25" spans="1:14" s="9" customFormat="1" ht="27" customHeight="1" thickBot="1">
      <c r="A25" s="20">
        <v>12</v>
      </c>
      <c r="B25" s="24"/>
      <c r="C25" s="21" t="s">
        <v>19</v>
      </c>
      <c r="D25" s="8">
        <v>55</v>
      </c>
      <c r="E25" s="12" t="s">
        <v>30</v>
      </c>
      <c r="F25" s="11">
        <v>3</v>
      </c>
      <c r="G25" s="13">
        <v>136</v>
      </c>
      <c r="H25" s="14">
        <v>127</v>
      </c>
      <c r="I25" s="13">
        <v>121</v>
      </c>
      <c r="J25" s="14">
        <v>0</v>
      </c>
      <c r="K25" s="13">
        <v>0</v>
      </c>
      <c r="L25" s="13">
        <f>AVERAGE(G25:I25)</f>
        <v>128</v>
      </c>
      <c r="M25" s="15">
        <f t="shared" si="0"/>
        <v>0.5023139814274534</v>
      </c>
      <c r="N25" s="7">
        <f t="shared" si="1"/>
        <v>7040</v>
      </c>
    </row>
    <row r="26" spans="1:14" s="9" customFormat="1" ht="27" customHeight="1" thickBot="1">
      <c r="A26" s="20">
        <v>13</v>
      </c>
      <c r="B26" s="24"/>
      <c r="C26" s="21" t="s">
        <v>19</v>
      </c>
      <c r="D26" s="8">
        <v>55</v>
      </c>
      <c r="E26" s="12" t="s">
        <v>31</v>
      </c>
      <c r="F26" s="11">
        <v>3</v>
      </c>
      <c r="G26" s="13">
        <v>34</v>
      </c>
      <c r="H26" s="14">
        <v>34</v>
      </c>
      <c r="I26" s="13">
        <v>0</v>
      </c>
      <c r="J26" s="14">
        <v>0</v>
      </c>
      <c r="K26" s="13">
        <v>0</v>
      </c>
      <c r="L26" s="13">
        <f>AVERAGE(G26:I26)</f>
        <v>22.666666666666668</v>
      </c>
      <c r="M26" s="15">
        <f t="shared" si="0"/>
        <v>0.5773502691896257</v>
      </c>
      <c r="N26" s="7">
        <f t="shared" si="1"/>
        <v>1246.6666666666667</v>
      </c>
    </row>
    <row r="27" spans="1:14" s="9" customFormat="1" ht="27" customHeight="1" thickBot="1">
      <c r="A27" s="20">
        <v>14</v>
      </c>
      <c r="B27" s="24"/>
      <c r="C27" s="21" t="s">
        <v>19</v>
      </c>
      <c r="D27" s="8">
        <v>55</v>
      </c>
      <c r="E27" s="12" t="s">
        <v>32</v>
      </c>
      <c r="F27" s="11">
        <v>3</v>
      </c>
      <c r="G27" s="13">
        <v>156</v>
      </c>
      <c r="H27" s="14">
        <v>122</v>
      </c>
      <c r="I27" s="13">
        <v>121</v>
      </c>
      <c r="J27" s="14">
        <v>0</v>
      </c>
      <c r="K27" s="13">
        <v>0</v>
      </c>
      <c r="L27" s="13">
        <f>AVERAGE(G27:I27)</f>
        <v>133</v>
      </c>
      <c r="M27" s="15">
        <f t="shared" si="0"/>
        <v>0.5147448082050077</v>
      </c>
      <c r="N27" s="7">
        <f t="shared" si="1"/>
        <v>7315</v>
      </c>
    </row>
    <row r="28" spans="1:18" s="9" customFormat="1" ht="66" customHeight="1" thickBot="1">
      <c r="A28" s="20">
        <v>15</v>
      </c>
      <c r="B28" s="24"/>
      <c r="C28" s="21" t="s">
        <v>19</v>
      </c>
      <c r="D28" s="8">
        <v>55</v>
      </c>
      <c r="E28" s="12" t="s">
        <v>33</v>
      </c>
      <c r="F28" s="11">
        <v>3</v>
      </c>
      <c r="G28" s="13">
        <v>112</v>
      </c>
      <c r="H28" s="14">
        <v>111</v>
      </c>
      <c r="I28" s="13">
        <v>272</v>
      </c>
      <c r="J28" s="14">
        <v>0</v>
      </c>
      <c r="K28" s="13">
        <v>0</v>
      </c>
      <c r="L28" s="13">
        <f>AVERAGE(G28:I28)</f>
        <v>165</v>
      </c>
      <c r="M28" s="15">
        <f t="shared" si="0"/>
        <v>0.6784338001467145</v>
      </c>
      <c r="N28" s="7">
        <f t="shared" si="1"/>
        <v>9075</v>
      </c>
      <c r="R28" s="16"/>
    </row>
    <row r="29" spans="1:14" s="9" customFormat="1" ht="27" customHeight="1" thickBot="1">
      <c r="A29" s="20">
        <v>16</v>
      </c>
      <c r="B29" s="24"/>
      <c r="C29" s="21" t="s">
        <v>19</v>
      </c>
      <c r="D29" s="8">
        <v>55</v>
      </c>
      <c r="E29" s="12" t="s">
        <v>34</v>
      </c>
      <c r="F29" s="11">
        <v>3</v>
      </c>
      <c r="G29" s="13">
        <v>198</v>
      </c>
      <c r="H29" s="14">
        <v>173</v>
      </c>
      <c r="I29" s="13">
        <v>88</v>
      </c>
      <c r="J29" s="14">
        <v>0</v>
      </c>
      <c r="K29" s="13">
        <v>0</v>
      </c>
      <c r="L29" s="13">
        <f>AVERAGE(G29:I29)</f>
        <v>153</v>
      </c>
      <c r="M29" s="15">
        <f t="shared" si="0"/>
        <v>0.5871055478990267</v>
      </c>
      <c r="N29" s="7">
        <f t="shared" si="1"/>
        <v>8415</v>
      </c>
    </row>
    <row r="30" spans="1:14" s="9" customFormat="1" ht="27" customHeight="1" thickBot="1">
      <c r="A30" s="20">
        <v>17</v>
      </c>
      <c r="B30" s="24"/>
      <c r="C30" s="21" t="s">
        <v>19</v>
      </c>
      <c r="D30" s="8">
        <v>55</v>
      </c>
      <c r="E30" s="12" t="s">
        <v>35</v>
      </c>
      <c r="F30" s="11">
        <v>3</v>
      </c>
      <c r="G30" s="13">
        <v>138</v>
      </c>
      <c r="H30" s="14">
        <v>134</v>
      </c>
      <c r="I30" s="13">
        <v>0</v>
      </c>
      <c r="J30" s="14">
        <v>0</v>
      </c>
      <c r="K30" s="13">
        <v>0</v>
      </c>
      <c r="L30" s="13">
        <f>AVERAGE(G30:I30)</f>
        <v>90.66666666666667</v>
      </c>
      <c r="M30" s="15">
        <f t="shared" si="0"/>
        <v>0.5774751151785841</v>
      </c>
      <c r="N30" s="7">
        <f t="shared" si="1"/>
        <v>4986.666666666667</v>
      </c>
    </row>
    <row r="31" spans="1:14" s="9" customFormat="1" ht="27" customHeight="1" thickBot="1">
      <c r="A31" s="20">
        <v>18</v>
      </c>
      <c r="B31" s="24"/>
      <c r="C31" s="21" t="s">
        <v>19</v>
      </c>
      <c r="D31" s="8">
        <v>46</v>
      </c>
      <c r="E31" s="12" t="s">
        <v>36</v>
      </c>
      <c r="F31" s="11">
        <v>3</v>
      </c>
      <c r="G31" s="13">
        <v>0</v>
      </c>
      <c r="H31" s="14">
        <v>170</v>
      </c>
      <c r="I31" s="13">
        <v>75</v>
      </c>
      <c r="J31" s="14">
        <v>0</v>
      </c>
      <c r="K31" s="13">
        <v>0</v>
      </c>
      <c r="L31" s="13">
        <f>AVERAGE(G31:I31)</f>
        <v>81.66666666666667</v>
      </c>
      <c r="M31" s="15">
        <f t="shared" si="0"/>
        <v>0.6584598287714971</v>
      </c>
      <c r="N31" s="7">
        <f t="shared" si="1"/>
        <v>3756.666666666667</v>
      </c>
    </row>
    <row r="32" spans="1:14" s="9" customFormat="1" ht="27" customHeight="1" thickBot="1">
      <c r="A32" s="20">
        <v>19</v>
      </c>
      <c r="B32" s="24"/>
      <c r="C32" s="21" t="s">
        <v>19</v>
      </c>
      <c r="D32" s="8">
        <v>46</v>
      </c>
      <c r="E32" s="12" t="s">
        <v>37</v>
      </c>
      <c r="F32" s="11">
        <v>3</v>
      </c>
      <c r="G32" s="13">
        <v>432</v>
      </c>
      <c r="H32" s="14">
        <v>432</v>
      </c>
      <c r="I32" s="13">
        <v>196</v>
      </c>
      <c r="J32" s="14">
        <v>0</v>
      </c>
      <c r="K32" s="13">
        <v>0</v>
      </c>
      <c r="L32" s="13">
        <f>AVERAGE(G32:I32)</f>
        <v>353.3333333333333</v>
      </c>
      <c r="M32" s="15">
        <f t="shared" si="0"/>
        <v>0.5908794153175978</v>
      </c>
      <c r="N32" s="7">
        <f t="shared" si="1"/>
        <v>16253.333333333332</v>
      </c>
    </row>
    <row r="33" spans="1:14" s="9" customFormat="1" ht="27" customHeight="1" thickBot="1">
      <c r="A33" s="20">
        <v>20</v>
      </c>
      <c r="B33" s="24"/>
      <c r="C33" s="21" t="s">
        <v>19</v>
      </c>
      <c r="D33" s="8">
        <v>36</v>
      </c>
      <c r="E33" s="12" t="s">
        <v>38</v>
      </c>
      <c r="F33" s="11">
        <v>3</v>
      </c>
      <c r="G33" s="13">
        <v>485</v>
      </c>
      <c r="H33" s="14">
        <v>477</v>
      </c>
      <c r="I33" s="13">
        <v>604</v>
      </c>
      <c r="J33" s="14">
        <v>0</v>
      </c>
      <c r="K33" s="13">
        <v>0</v>
      </c>
      <c r="L33" s="13">
        <f>AVERAGE(G33:I33)</f>
        <v>522</v>
      </c>
      <c r="M33" s="15">
        <f t="shared" si="0"/>
        <v>0.5122279621039916</v>
      </c>
      <c r="N33" s="7">
        <f t="shared" si="1"/>
        <v>18792</v>
      </c>
    </row>
    <row r="34" spans="1:14" s="9" customFormat="1" ht="27" customHeight="1" thickBot="1">
      <c r="A34" s="20">
        <v>21</v>
      </c>
      <c r="B34" s="24"/>
      <c r="C34" s="21" t="s">
        <v>19</v>
      </c>
      <c r="D34" s="8">
        <v>1</v>
      </c>
      <c r="E34" s="12" t="s">
        <v>47</v>
      </c>
      <c r="F34" s="11">
        <v>3</v>
      </c>
      <c r="G34" s="13">
        <v>161</v>
      </c>
      <c r="H34" s="14">
        <v>101</v>
      </c>
      <c r="I34" s="13">
        <v>0</v>
      </c>
      <c r="J34" s="14">
        <v>0</v>
      </c>
      <c r="K34" s="13">
        <v>0</v>
      </c>
      <c r="L34" s="13">
        <f>AVERAGE(G34:I34)</f>
        <v>87.33333333333333</v>
      </c>
      <c r="M34" s="15">
        <f t="shared" si="0"/>
        <v>0.6068742298266189</v>
      </c>
      <c r="N34" s="7">
        <f t="shared" si="1"/>
        <v>87.33333333333333</v>
      </c>
    </row>
    <row r="35" spans="1:14" s="9" customFormat="1" ht="27" customHeight="1" thickBot="1">
      <c r="A35" s="20">
        <v>22</v>
      </c>
      <c r="B35" s="24"/>
      <c r="C35" s="21" t="s">
        <v>19</v>
      </c>
      <c r="D35" s="8">
        <v>1</v>
      </c>
      <c r="E35" s="12" t="s">
        <v>39</v>
      </c>
      <c r="F35" s="11">
        <v>3</v>
      </c>
      <c r="G35" s="17">
        <v>94</v>
      </c>
      <c r="H35" s="14">
        <v>94</v>
      </c>
      <c r="I35" s="13">
        <v>0</v>
      </c>
      <c r="J35" s="13">
        <v>0</v>
      </c>
      <c r="K35" s="13">
        <v>0</v>
      </c>
      <c r="L35" s="13">
        <f>AVERAGE(G35:I35)</f>
        <v>62.666666666666664</v>
      </c>
      <c r="M35" s="15">
        <f t="shared" si="0"/>
        <v>0.5773502691896258</v>
      </c>
      <c r="N35" s="13">
        <f t="shared" si="1"/>
        <v>62.666666666666664</v>
      </c>
    </row>
    <row r="36" spans="1:14" s="9" customFormat="1" ht="27" customHeight="1" thickBot="1">
      <c r="A36" s="20">
        <v>23</v>
      </c>
      <c r="B36" s="24"/>
      <c r="C36" s="21" t="s">
        <v>19</v>
      </c>
      <c r="D36" s="8">
        <v>1</v>
      </c>
      <c r="E36" s="12" t="s">
        <v>48</v>
      </c>
      <c r="F36" s="11">
        <v>3</v>
      </c>
      <c r="G36" s="17">
        <v>0</v>
      </c>
      <c r="H36" s="14">
        <v>0</v>
      </c>
      <c r="I36" s="13">
        <v>0</v>
      </c>
      <c r="J36" s="13">
        <v>0</v>
      </c>
      <c r="K36" s="13">
        <v>0</v>
      </c>
      <c r="L36" s="13">
        <f aca="true" t="shared" si="2" ref="L35:L41">AVERAGE(G36:I36)</f>
        <v>0</v>
      </c>
      <c r="M36" s="15" t="e">
        <f t="shared" si="0"/>
        <v>#DIV/0!</v>
      </c>
      <c r="N36" s="7">
        <f t="shared" si="1"/>
        <v>0</v>
      </c>
    </row>
    <row r="37" spans="1:14" s="9" customFormat="1" ht="27" customHeight="1" thickBot="1">
      <c r="A37" s="20">
        <v>24</v>
      </c>
      <c r="B37" s="24"/>
      <c r="C37" s="21" t="s">
        <v>19</v>
      </c>
      <c r="D37" s="8">
        <v>55</v>
      </c>
      <c r="E37" s="12" t="s">
        <v>40</v>
      </c>
      <c r="F37" s="11">
        <v>3</v>
      </c>
      <c r="G37" s="13">
        <v>477</v>
      </c>
      <c r="H37" s="14">
        <v>479</v>
      </c>
      <c r="I37" s="13">
        <v>268</v>
      </c>
      <c r="J37" s="14">
        <v>0</v>
      </c>
      <c r="K37" s="13">
        <v>0</v>
      </c>
      <c r="L37" s="13">
        <f t="shared" si="2"/>
        <v>408</v>
      </c>
      <c r="M37" s="15">
        <f t="shared" si="0"/>
        <v>0.5557657714547994</v>
      </c>
      <c r="N37" s="7">
        <f t="shared" si="1"/>
        <v>22440</v>
      </c>
    </row>
    <row r="38" spans="1:14" s="9" customFormat="1" ht="27" customHeight="1" thickBot="1">
      <c r="A38" s="20">
        <v>25</v>
      </c>
      <c r="B38" s="24"/>
      <c r="C38" s="21" t="s">
        <v>19</v>
      </c>
      <c r="D38" s="8">
        <v>1</v>
      </c>
      <c r="E38" s="12" t="s">
        <v>49</v>
      </c>
      <c r="F38" s="11">
        <v>3</v>
      </c>
      <c r="G38" s="13">
        <v>99</v>
      </c>
      <c r="H38" s="14">
        <v>90</v>
      </c>
      <c r="I38" s="13">
        <v>0</v>
      </c>
      <c r="J38" s="14">
        <v>0</v>
      </c>
      <c r="K38" s="13">
        <v>0</v>
      </c>
      <c r="L38" s="13">
        <f t="shared" si="2"/>
        <v>63</v>
      </c>
      <c r="M38" s="15">
        <f t="shared" si="0"/>
        <v>0.5786579724939106</v>
      </c>
      <c r="N38" s="7">
        <f t="shared" si="1"/>
        <v>63</v>
      </c>
    </row>
    <row r="39" spans="1:14" s="9" customFormat="1" ht="27" customHeight="1" thickBot="1">
      <c r="A39" s="20">
        <v>26</v>
      </c>
      <c r="B39" s="24"/>
      <c r="C39" s="21" t="s">
        <v>19</v>
      </c>
      <c r="D39" s="8">
        <v>1</v>
      </c>
      <c r="E39" s="12" t="s">
        <v>50</v>
      </c>
      <c r="F39" s="11">
        <v>3</v>
      </c>
      <c r="G39" s="13">
        <v>131</v>
      </c>
      <c r="H39" s="14">
        <v>129</v>
      </c>
      <c r="I39" s="13">
        <v>0</v>
      </c>
      <c r="J39" s="14">
        <v>0</v>
      </c>
      <c r="K39" s="13">
        <v>0</v>
      </c>
      <c r="L39" s="13">
        <f t="shared" si="2"/>
        <v>86.66666666666667</v>
      </c>
      <c r="M39" s="15">
        <f t="shared" si="0"/>
        <v>0.5773844309167756</v>
      </c>
      <c r="N39" s="7">
        <f t="shared" si="1"/>
        <v>86.66666666666667</v>
      </c>
    </row>
    <row r="40" spans="1:14" s="9" customFormat="1" ht="27" customHeight="1" thickBot="1">
      <c r="A40" s="20">
        <v>27</v>
      </c>
      <c r="B40" s="24"/>
      <c r="C40" s="21" t="s">
        <v>19</v>
      </c>
      <c r="D40" s="8">
        <v>1</v>
      </c>
      <c r="E40" s="12" t="s">
        <v>51</v>
      </c>
      <c r="F40" s="11">
        <v>3</v>
      </c>
      <c r="G40" s="13">
        <v>69</v>
      </c>
      <c r="H40" s="14">
        <v>94</v>
      </c>
      <c r="I40" s="13">
        <v>0</v>
      </c>
      <c r="J40" s="14">
        <v>0</v>
      </c>
      <c r="K40" s="13">
        <v>0</v>
      </c>
      <c r="L40" s="13">
        <f t="shared" si="2"/>
        <v>54.333333333333336</v>
      </c>
      <c r="M40" s="15">
        <f t="shared" si="0"/>
        <v>0.5907755667413573</v>
      </c>
      <c r="N40" s="7">
        <f t="shared" si="1"/>
        <v>54.333333333333336</v>
      </c>
    </row>
    <row r="41" spans="1:14" s="9" customFormat="1" ht="27" customHeight="1" thickBot="1">
      <c r="A41" s="20">
        <v>28</v>
      </c>
      <c r="B41" s="23"/>
      <c r="C41" s="21" t="s">
        <v>19</v>
      </c>
      <c r="D41" s="8">
        <v>55</v>
      </c>
      <c r="E41" s="12" t="s">
        <v>41</v>
      </c>
      <c r="F41" s="11">
        <v>3</v>
      </c>
      <c r="G41" s="13">
        <v>83</v>
      </c>
      <c r="H41" s="14">
        <v>106</v>
      </c>
      <c r="I41" s="13">
        <v>0</v>
      </c>
      <c r="J41" s="13">
        <v>0</v>
      </c>
      <c r="K41" s="13">
        <v>0</v>
      </c>
      <c r="L41" s="13">
        <f t="shared" si="2"/>
        <v>63</v>
      </c>
      <c r="M41" s="15">
        <f t="shared" si="0"/>
        <v>0.5858379843537045</v>
      </c>
      <c r="N41" s="7">
        <f t="shared" si="1"/>
        <v>3465</v>
      </c>
    </row>
    <row r="42" spans="1:14" ht="15">
      <c r="A42" s="30">
        <v>0</v>
      </c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2"/>
      <c r="N42" s="6">
        <f>SUM(N14:N41)</f>
        <v>220706.33333333334</v>
      </c>
    </row>
    <row r="44" spans="1:2" ht="15">
      <c r="A44" s="2" t="s">
        <v>8</v>
      </c>
      <c r="B44" s="2"/>
    </row>
    <row r="48" spans="1:15" ht="106.5" customHeight="1">
      <c r="A48" s="29" t="s">
        <v>9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1"/>
    </row>
    <row r="50" ht="15">
      <c r="A50" s="2" t="s">
        <v>12</v>
      </c>
    </row>
    <row r="51" spans="1:14" ht="12.75">
      <c r="A51" s="25" t="s">
        <v>45</v>
      </c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</row>
    <row r="52" spans="1:14" ht="12.75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</row>
    <row r="53" spans="1:14" ht="12.75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</row>
    <row r="54" spans="1:14" ht="12.75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</row>
  </sheetData>
  <sheetProtection/>
  <mergeCells count="20">
    <mergeCell ref="A11:A12"/>
    <mergeCell ref="C11:C12"/>
    <mergeCell ref="A3:N3"/>
    <mergeCell ref="A4:N4"/>
    <mergeCell ref="N11:N12"/>
    <mergeCell ref="M11:M12"/>
    <mergeCell ref="A9:N9"/>
    <mergeCell ref="F11:F12"/>
    <mergeCell ref="L11:L12"/>
    <mergeCell ref="A6:H6"/>
    <mergeCell ref="A51:N54"/>
    <mergeCell ref="K1:N1"/>
    <mergeCell ref="D11:D12"/>
    <mergeCell ref="B11:B12"/>
    <mergeCell ref="E11:E12"/>
    <mergeCell ref="G11:K11"/>
    <mergeCell ref="A48:N48"/>
    <mergeCell ref="A42:M42"/>
    <mergeCell ref="A8:N8"/>
    <mergeCell ref="A7:N7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9"/>
  <sheetViews>
    <sheetView zoomScalePageLayoutView="0" workbookViewId="0" topLeftCell="A1">
      <selection activeCell="A30" sqref="A30"/>
    </sheetView>
  </sheetViews>
  <sheetFormatPr defaultColWidth="9.140625" defaultRowHeight="12.75"/>
  <sheetData>
    <row r="1" ht="12.75">
      <c r="A1">
        <v>139</v>
      </c>
    </row>
    <row r="2" ht="12.75">
      <c r="A2">
        <v>0</v>
      </c>
    </row>
    <row r="3" ht="12.75">
      <c r="A3">
        <v>176</v>
      </c>
    </row>
    <row r="4" ht="12.75">
      <c r="A4">
        <v>142</v>
      </c>
    </row>
    <row r="5" ht="12.75">
      <c r="A5">
        <v>134</v>
      </c>
    </row>
    <row r="6" ht="12.75">
      <c r="A6">
        <v>0</v>
      </c>
    </row>
    <row r="7" ht="12.75">
      <c r="A7">
        <v>0</v>
      </c>
    </row>
    <row r="8" ht="12.75">
      <c r="A8">
        <v>224</v>
      </c>
    </row>
    <row r="9" ht="12.75">
      <c r="A9">
        <v>384</v>
      </c>
    </row>
    <row r="10" ht="12.75">
      <c r="A10">
        <v>132</v>
      </c>
    </row>
    <row r="11" ht="12.75">
      <c r="A11">
        <v>130</v>
      </c>
    </row>
    <row r="12" ht="12.75">
      <c r="A12">
        <v>121</v>
      </c>
    </row>
    <row r="13" ht="12.75">
      <c r="A13">
        <v>0</v>
      </c>
    </row>
    <row r="14" ht="12.75">
      <c r="A14">
        <v>121</v>
      </c>
    </row>
    <row r="15" ht="12.75">
      <c r="A15">
        <v>272</v>
      </c>
    </row>
    <row r="16" ht="12.75">
      <c r="A16">
        <v>88</v>
      </c>
    </row>
    <row r="17" ht="12.75">
      <c r="A17">
        <v>0</v>
      </c>
    </row>
    <row r="18" ht="12.75">
      <c r="A18">
        <v>75</v>
      </c>
    </row>
    <row r="19" ht="12.75">
      <c r="A19">
        <v>196</v>
      </c>
    </row>
    <row r="20" ht="12.75">
      <c r="A20">
        <v>604</v>
      </c>
    </row>
    <row r="21" ht="12.75">
      <c r="A21">
        <v>0</v>
      </c>
    </row>
    <row r="22" ht="12.75">
      <c r="A22">
        <v>0</v>
      </c>
    </row>
    <row r="23" ht="12.75">
      <c r="A23">
        <v>0</v>
      </c>
    </row>
    <row r="24" ht="12.75">
      <c r="A24">
        <v>268</v>
      </c>
    </row>
    <row r="25" ht="12.75">
      <c r="A25">
        <v>0</v>
      </c>
    </row>
    <row r="26" ht="12.75">
      <c r="A26">
        <v>0</v>
      </c>
    </row>
    <row r="27" ht="12.75">
      <c r="A27">
        <v>0</v>
      </c>
    </row>
    <row r="28" ht="12.75">
      <c r="A28">
        <v>0</v>
      </c>
    </row>
    <row r="29" ht="12.75">
      <c r="A29">
        <f>SUM(A1:A28)</f>
        <v>3206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ДШИ</cp:lastModifiedBy>
  <cp:lastPrinted>2014-08-21T04:41:43Z</cp:lastPrinted>
  <dcterms:created xsi:type="dcterms:W3CDTF">1996-10-08T23:32:33Z</dcterms:created>
  <dcterms:modified xsi:type="dcterms:W3CDTF">2014-08-21T04:43:03Z</dcterms:modified>
  <cp:category/>
  <cp:version/>
  <cp:contentType/>
  <cp:contentStatus/>
</cp:coreProperties>
</file>